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harts/chart2.xml" ContentType="application/vnd.openxmlformats-officedocument.drawingml.chart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<sst xmlns="http://schemas.openxmlformats.org/spreadsheetml/2006/main" count="98" uniqueCount="50">
  <si>
    <t xml:space="preserve">Pobl. 2010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</si>
  <si>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</si>
  <si>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</si>
  <si>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</si>
  <si>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</si>
  <si>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</si>
  <si>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</si>
  <si>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</si>
  <si>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</si>
  <si>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</si>
  <si>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</si>
  <si>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Total</t>
  </si>
  <si>
    <t xml:space="preserve">per capita</t>
  </si>
  <si>
    <t xml:space="preserve">total costa</t>
  </si>
  <si>
    <t xml:space="preserve">tot. sierra</t>
  </si>
  <si>
    <t xml:space="preserve">Pichincha</t>
  </si>
  <si>
    <t xml:space="preserve">Guayas</t>
  </si>
  <si>
    <t xml:space="preserve">Tot. pobl.costa</t>
  </si>
  <si>
    <t xml:space="preserve">tot.pobl.sierra</t>
  </si>
  <si>
    <t xml:space="preserve">Azuay</t>
  </si>
  <si>
    <t xml:space="preserve">Bolívar </t>
  </si>
  <si>
    <t xml:space="preserve">Chimborazo</t>
  </si>
  <si>
    <t xml:space="preserve">tot.per cap. Costa</t>
  </si>
  <si>
    <t xml:space="preserve">tot.per cap. Sierra</t>
  </si>
  <si>
    <t xml:space="preserve">Esmeraldas</t>
  </si>
  <si>
    <t xml:space="preserve">Los Ríos</t>
  </si>
  <si>
    <t xml:space="preserve">Manabi</t>
  </si>
  <si>
    <t xml:space="preserve">Sto.Dgo.</t>
  </si>
  <si>
    <t xml:space="preserve">El Oro</t>
  </si>
  <si>
    <t xml:space="preserve">Carchi</t>
  </si>
  <si>
    <t xml:space="preserve">Imbabura</t>
  </si>
  <si>
    <t xml:space="preserve">Cotopaxi</t>
  </si>
  <si>
    <t xml:space="preserve">Cañar</t>
  </si>
  <si>
    <t xml:space="preserve">Loja</t>
  </si>
  <si>
    <t xml:space="preserve">Sucumbios</t>
  </si>
  <si>
    <t xml:space="preserve">Napo</t>
  </si>
  <si>
    <t xml:space="preserve">Pastaza</t>
  </si>
  <si>
    <t xml:space="preserve">Tungurahua</t>
  </si>
  <si>
    <t xml:space="preserve">Morona S.</t>
  </si>
  <si>
    <t xml:space="preserve">Orellana</t>
  </si>
  <si>
    <t xml:space="preserve">Zamora Ch.</t>
  </si>
  <si>
    <t xml:space="preserve">Santa Elena</t>
  </si>
  <si>
    <t xml:space="preserve">Galapagos</t>
  </si>
  <si>
    <t xml:space="preserve">Datos población provincias:</t>
  </si>
  <si>
    <t xml:space="preserve">https://es.wikipedia.org/w/index.php?title=Provincias_de_Ecuador&amp;oldid=56487419</t>
  </si>
  <si>
    <t xml:space="preserve">Fuente</t>
  </si>
  <si>
    <t xml:space="preserve">https://www.planificacion.gob.ec/informacion-de-inversion-publica-series-historicas-2/ </t>
  </si>
  <si>
    <t xml:space="preserve">Inversión per cápita por año</t>
  </si>
  <si>
    <t xml:space="preserve">total per capita</t>
  </si>
  <si>
    <t xml:space="preserve">Provincias ordenadas según lo que reciben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</si>
</sst>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_([$$-409]* #,##0.00_);_([$$-409]* \(#,##0.00\);_([$$-409]* \-??_);_(@_)"/>
    <numFmt numFmtId="166" formatCode="@"/>
    <numFmt numFmtId="167" formatCode="#,##0.00"/>
    <numFmt numFmtId="168" formatCode="[$$-409]#,##0.00;[RED]\-[$$-409]#,##0.00"/>
    <numFmt numFmtId="169" formatCode="_(* #,##0.00_);_(* \(#,##0.00\);_(* \-??_);_(@_)"/>
    <numFmt numFmtId="170" formatCode="_(* #,##0_);_(* \(#,##0\);_(* \-??_);_(@_)"/>
    <numFmt numFmtId="171" formatCode="_(\$* #,##0.00_);_(\$* \(#,##0.00\);_(\$* \-??_);_(@_)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8"/>
      <name val="Tahoma"/>
      <family val="2"/>
      <charset val="1"/>
    </font>
    <font>
      <b val="true"/>
      <u val="single"/>
      <sz val="10"/>
      <name val="Arial"/>
      <family val="2"/>
      <charset val="1"/>
    </font>
    <font>
      <u val="single"/>
      <sz val="10"/>
      <name val="Arial"/>
      <family val="2"/>
      <charset val="1"/>
    </font>
    <font>
      <b val="true"/>
      <u val="single"/>
      <sz val="8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10"/>
      <color rgb="FF0000FF"/>
      <name val="Arial"/>
      <family val="2"/>
      <charset val="1"/>
    </font>
    <font>
      <sz val="14"/>
      <color rgb="FF595959"/>
      <name val="Calibri"/>
      <family val="2"/>
    </font>
    <font>
      <sz val="9"/>
      <color rgb="FF59595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171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9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4" fillId="2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5" fillId="2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4F81BD"/>
      <rgbColor rgb="FF9999FF"/>
      <rgbColor rgb="FFC0504D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9595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lang="en-US" sz="1400" spc="-1" strike="noStrike">
                <a:solidFill>
                  <a:srgbClr val="595959"/>
                </a:solidFill>
                <a:latin typeface="Calibri"/>
              </a:defRPr>
            </a:pPr>
            <a:r>
              <a:rPr b="0" lang="en-US" sz="1400" spc="-1" strike="noStrike">
                <a:solidFill>
                  <a:srgbClr val="595959"/>
                </a:solidFill>
                <a:latin typeface="Calibri"/>
              </a:rPr>
              <a:t>Inversión por provincia durante correísmo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tx>
            <c:strRef>
              <c:f>Hoja1!$A$3</c:f>
              <c:strCache>
                <c:ptCount val="1"/>
                <c:pt idx="0">
                  <c:v>Guayas</c:v>
                </c:pt>
              </c:strCache>
            </c:strRef>
          </c:tx>
          <c:spPr>
            <a:solidFill>
              <a:srgbClr val="4f81bd"/>
            </a:solidFill>
            <a:ln w="28440">
              <a:solidFill>
                <a:srgbClr val="4f81bd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cat>
            <c:strRef>
              <c:f>Hoja1!$C$1:$L$1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strCache>
            </c:strRef>
          </c:cat>
          <c:val>
            <c:numRef>
              <c:f>Hoja1!$C$3:$L$3</c:f>
              <c:numCache>
                <c:formatCode>General</c:formatCode>
                <c:ptCount val="10"/>
                <c:pt idx="0">
                  <c:v>229253097.402705</c:v>
                </c:pt>
                <c:pt idx="1">
                  <c:v>409634123.477193</c:v>
                </c:pt>
                <c:pt idx="2">
                  <c:v>427734963.683918</c:v>
                </c:pt>
                <c:pt idx="3">
                  <c:v>748678279.400309</c:v>
                </c:pt>
                <c:pt idx="4">
                  <c:v>885745049.750236</c:v>
                </c:pt>
                <c:pt idx="5">
                  <c:v>1141484721.80588</c:v>
                </c:pt>
                <c:pt idx="6">
                  <c:v>1285671193.94247</c:v>
                </c:pt>
                <c:pt idx="7">
                  <c:v>999227872.359131</c:v>
                </c:pt>
                <c:pt idx="8">
                  <c:v>475062224.52</c:v>
                </c:pt>
                <c:pt idx="9">
                  <c:v>326471278.36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Hoja1!$A$2</c:f>
              <c:strCache>
                <c:ptCount val="1"/>
                <c:pt idx="0">
                  <c:v>Pichincha</c:v>
                </c:pt>
              </c:strCache>
            </c:strRef>
          </c:tx>
          <c:spPr>
            <a:solidFill>
              <a:srgbClr val="c0504d"/>
            </a:solidFill>
            <a:ln w="28440">
              <a:solidFill>
                <a:srgbClr val="c0504d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cat>
            <c:strRef>
              <c:f>Hoja1!$C$1:$L$1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strCache>
            </c:strRef>
          </c:cat>
          <c:val>
            <c:numRef>
              <c:f>Hoja1!$C$2:$L$2</c:f>
              <c:numCache>
                <c:formatCode>General</c:formatCode>
                <c:ptCount val="10"/>
                <c:pt idx="0">
                  <c:v>328110305.484152</c:v>
                </c:pt>
                <c:pt idx="1">
                  <c:v>479709744.976781</c:v>
                </c:pt>
                <c:pt idx="2">
                  <c:v>388018906.009262</c:v>
                </c:pt>
                <c:pt idx="3">
                  <c:v>828018445.802706</c:v>
                </c:pt>
                <c:pt idx="4">
                  <c:v>1110640502.04384</c:v>
                </c:pt>
                <c:pt idx="5">
                  <c:v>1658401426.0115</c:v>
                </c:pt>
                <c:pt idx="6">
                  <c:v>1463547390.32863</c:v>
                </c:pt>
                <c:pt idx="7">
                  <c:v>981013674.779743</c:v>
                </c:pt>
                <c:pt idx="8">
                  <c:v>2917574978.44</c:v>
                </c:pt>
                <c:pt idx="9">
                  <c:v>2273881920.32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0"/>
        <c:axId val="76599358"/>
        <c:axId val="59683"/>
      </c:lineChart>
      <c:catAx>
        <c:axId val="7659935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59683"/>
        <c:crosses val="autoZero"/>
        <c:auto val="1"/>
        <c:lblAlgn val="ctr"/>
        <c:lblOffset val="100"/>
        <c:noMultiLvlLbl val="0"/>
      </c:catAx>
      <c:valAx>
        <c:axId val="59683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_([$$-409]* #,##0.00_);_([$$-409]* \(#,##0.00\);_([$$-409]* \-??_);_(@_)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76599358"/>
        <c:crosses val="autoZero"/>
        <c:crossBetween val="between"/>
      </c:val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900" spc="-1" strike="noStrike">
              <a:solidFill>
                <a:srgbClr val="595959"/>
              </a:solidFill>
              <a:latin typeface="Calibri"/>
            </a:defRPr>
          </a:pPr>
        </a:p>
      </c:txPr>
    </c:legend>
    <c:plotVisOnly val="1"/>
    <c:dispBlanksAs val="zero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2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121320</xdr:colOff>
      <xdr:row>2</xdr:row>
      <xdr:rowOff>161280</xdr:rowOff>
    </xdr:from>
    <xdr:to>
      <xdr:col>22</xdr:col>
      <xdr:colOff>110880</xdr:colOff>
      <xdr:row>32</xdr:row>
      <xdr:rowOff>46800</xdr:rowOff>
    </xdr:to>
    <xdr:graphicFrame>
      <xdr:nvGraphicFramePr>
        <xdr:cNvPr id="0" name="Gráfico 1"/>
        <xdr:cNvGraphicFramePr/>
      </xdr:nvGraphicFramePr>
      <xdr:xfrm>
        <a:off x="21014640" y="486360"/>
        <a:ext cx="5270040" cy="4767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planificacion.gob.ec/informacion-de-inversion-publica-series-historicas-2/" TargetMode="External"/><Relationship Id="rId2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53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A13" activeCellId="0" sqref="A13"/>
    </sheetView>
  </sheetViews>
  <sheetFormatPr defaultColWidth="11.43359375" defaultRowHeight="12.8" zeroHeight="false" outlineLevelRow="0" outlineLevelCol="0"/>
  <cols>
    <col collapsed="false" customWidth="false" hidden="false" outlineLevel="0" max="1" min="1" style="1" width="11.42"/>
    <col collapsed="false" customWidth="false" hidden="false" outlineLevel="0" max="2" min="2" style="2" width="11.42"/>
    <col collapsed="false" customWidth="true" hidden="false" outlineLevel="0" max="12" min="3" style="3" width="18.58"/>
    <col collapsed="false" customWidth="true" hidden="false" outlineLevel="0" max="13" min="13" style="2" width="18.58"/>
    <col collapsed="false" customWidth="true" hidden="false" outlineLevel="0" max="15" min="14" style="2" width="22.38"/>
    <col collapsed="false" customWidth="true" hidden="false" outlineLevel="0" max="16" min="16" style="2" width="24.08"/>
    <col collapsed="false" customWidth="false" hidden="false" outlineLevel="0" max="17" min="17" style="2" width="11.42"/>
    <col collapsed="false" customWidth="true" hidden="false" outlineLevel="0" max="18" min="18" style="2" width="17.74"/>
    <col collapsed="false" customWidth="false" hidden="false" outlineLevel="0" max="1024" min="19" style="2" width="11.42"/>
  </cols>
  <sheetData>
    <row r="1" s="1" customFormat="true" ht="12.8" hidden="false" customHeight="false" outlineLevel="0" collapsed="false">
      <c r="B1" s="1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1" t="s">
        <v>11</v>
      </c>
      <c r="N1" s="1" t="s">
        <v>12</v>
      </c>
      <c r="O1" s="1" t="s">
        <v>13</v>
      </c>
      <c r="P1" s="1" t="s">
        <v>14</v>
      </c>
    </row>
    <row r="2" customFormat="false" ht="12.8" hidden="false" customHeight="false" outlineLevel="0" collapsed="false">
      <c r="A2" s="1" t="s">
        <v>15</v>
      </c>
      <c r="B2" s="2" t="n">
        <v>2576287</v>
      </c>
      <c r="C2" s="5" t="n">
        <v>328110305.484152</v>
      </c>
      <c r="D2" s="5" t="n">
        <v>479709744.976781</v>
      </c>
      <c r="E2" s="5" t="n">
        <v>388018906.009262</v>
      </c>
      <c r="F2" s="5" t="n">
        <v>828018445.802706</v>
      </c>
      <c r="G2" s="5" t="n">
        <v>1110640502.04384</v>
      </c>
      <c r="H2" s="5" t="n">
        <v>1658401426.0115</v>
      </c>
      <c r="I2" s="5" t="n">
        <v>1463547390.32863</v>
      </c>
      <c r="J2" s="5" t="n">
        <v>981013674.779743</v>
      </c>
      <c r="K2" s="5" t="n">
        <v>2917574978.44</v>
      </c>
      <c r="L2" s="5" t="n">
        <v>2273881920.32</v>
      </c>
      <c r="M2" s="6" t="n">
        <f aca="false">SUM(C2:L2)</f>
        <v>12428917294.1966</v>
      </c>
      <c r="N2" s="6" t="n">
        <f aca="false">M2/B2</f>
        <v>4824.35275813471</v>
      </c>
      <c r="O2" s="6" t="n">
        <f aca="false">M7+M9+M8+M3+M24+M11</f>
        <v>18879856658.5643</v>
      </c>
      <c r="P2" s="6" t="n">
        <f aca="false">M12+M13+M2+M14+M6+M5+M15+M4+M16+M20</f>
        <v>23967678273.719</v>
      </c>
    </row>
    <row r="3" customFormat="false" ht="12.8" hidden="false" customHeight="false" outlineLevel="0" collapsed="false">
      <c r="A3" s="1" t="s">
        <v>16</v>
      </c>
      <c r="B3" s="2" t="n">
        <v>3645483</v>
      </c>
      <c r="C3" s="7" t="n">
        <v>229253097.402705</v>
      </c>
      <c r="D3" s="7" t="n">
        <v>409634123.477193</v>
      </c>
      <c r="E3" s="7" t="n">
        <v>427734963.683918</v>
      </c>
      <c r="F3" s="7" t="n">
        <v>748678279.400309</v>
      </c>
      <c r="G3" s="7" t="n">
        <v>885745049.750236</v>
      </c>
      <c r="H3" s="7" t="n">
        <v>1141484721.80588</v>
      </c>
      <c r="I3" s="7" t="n">
        <v>1285671193.94247</v>
      </c>
      <c r="J3" s="7" t="n">
        <v>999227872.359131</v>
      </c>
      <c r="K3" s="7" t="n">
        <v>475062224.52</v>
      </c>
      <c r="L3" s="7" t="n">
        <v>326471278.36</v>
      </c>
      <c r="M3" s="6" t="n">
        <f aca="false">SUM(C3:L3)</f>
        <v>6928962804.70184</v>
      </c>
      <c r="N3" s="6" t="n">
        <f aca="false">M3/B3</f>
        <v>1900.69815294759</v>
      </c>
      <c r="O3" s="1" t="s">
        <v>17</v>
      </c>
      <c r="P3" s="1" t="s">
        <v>18</v>
      </c>
    </row>
    <row r="4" customFormat="false" ht="12.8" hidden="false" customHeight="false" outlineLevel="0" collapsed="false">
      <c r="A4" s="1" t="s">
        <v>19</v>
      </c>
      <c r="B4" s="2" t="n">
        <v>712727</v>
      </c>
      <c r="C4" s="5" t="n">
        <v>91942339.8346282</v>
      </c>
      <c r="D4" s="5" t="n">
        <v>196207880.257923</v>
      </c>
      <c r="E4" s="5" t="n">
        <v>212649641.892954</v>
      </c>
      <c r="F4" s="5" t="n">
        <v>285359782.06717</v>
      </c>
      <c r="G4" s="5" t="n">
        <v>313579780.830097</v>
      </c>
      <c r="H4" s="5" t="n">
        <v>628243722.740283</v>
      </c>
      <c r="I4" s="5" t="n">
        <v>426697946.609579</v>
      </c>
      <c r="J4" s="5" t="n">
        <v>412909620.253464</v>
      </c>
      <c r="K4" s="5" t="n">
        <v>143748305.05</v>
      </c>
      <c r="L4" s="5" t="n">
        <v>180547426.81</v>
      </c>
      <c r="M4" s="6" t="n">
        <f aca="false">SUM(C4:L4)</f>
        <v>2891886446.3461</v>
      </c>
      <c r="N4" s="6" t="n">
        <f aca="false">M4/B4</f>
        <v>4057.4952911088</v>
      </c>
      <c r="O4" s="2" t="n">
        <f aca="false">B7+B8+B9+B3+B24+B11</f>
        <v>7193898</v>
      </c>
      <c r="P4" s="2" t="n">
        <f aca="false">B12+B13+B2+B14+B6+B5+B15+B20+B4+B16</f>
        <v>6081942</v>
      </c>
    </row>
    <row r="5" customFormat="false" ht="12.8" hidden="false" customHeight="false" outlineLevel="0" collapsed="false">
      <c r="A5" s="1" t="s">
        <v>20</v>
      </c>
      <c r="B5" s="2" t="n">
        <v>183641</v>
      </c>
      <c r="C5" s="5" t="n">
        <v>31737102.5942298</v>
      </c>
      <c r="D5" s="5" t="n">
        <v>64070054.2010989</v>
      </c>
      <c r="E5" s="5" t="n">
        <v>60516595.7998008</v>
      </c>
      <c r="F5" s="5" t="n">
        <v>71229849.9477041</v>
      </c>
      <c r="G5" s="5" t="n">
        <v>67353988.4937138</v>
      </c>
      <c r="H5" s="5" t="n">
        <v>116222902.525667</v>
      </c>
      <c r="I5" s="5" t="n">
        <v>139514404.246239</v>
      </c>
      <c r="J5" s="5" t="n">
        <v>60610830.1934145</v>
      </c>
      <c r="K5" s="5" t="n">
        <v>37623103.79</v>
      </c>
      <c r="L5" s="5" t="n">
        <v>28688927.59</v>
      </c>
      <c r="M5" s="6" t="n">
        <f aca="false">SUM(C5:L5)</f>
        <v>677567759.381869</v>
      </c>
      <c r="N5" s="6" t="n">
        <f aca="false">M5/B5</f>
        <v>3689.63226829449</v>
      </c>
    </row>
    <row r="6" customFormat="false" ht="12.8" hidden="false" customHeight="false" outlineLevel="0" collapsed="false">
      <c r="A6" s="8" t="s">
        <v>21</v>
      </c>
      <c r="B6" s="9" t="n">
        <v>458581</v>
      </c>
      <c r="C6" s="5" t="n">
        <v>84324475.4352162</v>
      </c>
      <c r="D6" s="5" t="n">
        <v>127831415.217918</v>
      </c>
      <c r="E6" s="5" t="n">
        <v>124123285.177466</v>
      </c>
      <c r="F6" s="5" t="n">
        <v>119155318.469554</v>
      </c>
      <c r="G6" s="5" t="n">
        <v>125838600.872995</v>
      </c>
      <c r="H6" s="5" t="n">
        <v>156825205.556789</v>
      </c>
      <c r="I6" s="5" t="n">
        <v>177500205.037007</v>
      </c>
      <c r="J6" s="5" t="n">
        <v>100256865.440807</v>
      </c>
      <c r="K6" s="5" t="n">
        <v>26091225.28</v>
      </c>
      <c r="L6" s="5" t="n">
        <v>39806402.39</v>
      </c>
      <c r="M6" s="6" t="n">
        <f aca="false">SUM(C6:L6)</f>
        <v>1081752998.87775</v>
      </c>
      <c r="N6" s="6" t="n">
        <f aca="false">M6/B6</f>
        <v>2358.91369000842</v>
      </c>
      <c r="O6" s="1" t="s">
        <v>22</v>
      </c>
      <c r="P6" s="1" t="s">
        <v>23</v>
      </c>
    </row>
    <row r="7" customFormat="false" ht="12.8" hidden="false" customHeight="false" outlineLevel="0" collapsed="false">
      <c r="A7" s="1" t="s">
        <v>24</v>
      </c>
      <c r="B7" s="2" t="n">
        <v>491168</v>
      </c>
      <c r="C7" s="5" t="n">
        <v>68823600.9072221</v>
      </c>
      <c r="D7" s="5" t="n">
        <v>203380374.036774</v>
      </c>
      <c r="E7" s="5" t="n">
        <v>190127815.055141</v>
      </c>
      <c r="F7" s="5" t="n">
        <v>157024391.385765</v>
      </c>
      <c r="G7" s="5" t="n">
        <v>227322720.556322</v>
      </c>
      <c r="H7" s="5" t="n">
        <v>331416229.8705</v>
      </c>
      <c r="I7" s="5" t="n">
        <v>209236426.387683</v>
      </c>
      <c r="J7" s="5" t="n">
        <v>144791561.183524</v>
      </c>
      <c r="K7" s="5" t="n">
        <v>117876920.02</v>
      </c>
      <c r="L7" s="5" t="n">
        <v>167993312.08</v>
      </c>
      <c r="M7" s="6" t="n">
        <f aca="false">SUM(C7:L7)</f>
        <v>1817993351.48293</v>
      </c>
      <c r="N7" s="6" t="n">
        <f aca="false">M7/B7</f>
        <v>3701.36766133569</v>
      </c>
      <c r="O7" s="6" t="n">
        <f aca="false">O2/O4</f>
        <v>2624.42651516109</v>
      </c>
      <c r="P7" s="6" t="n">
        <f aca="false">P2/P4</f>
        <v>3940.79362705514</v>
      </c>
    </row>
    <row r="8" customFormat="false" ht="12.8" hidden="false" customHeight="false" outlineLevel="0" collapsed="false">
      <c r="A8" s="1" t="s">
        <v>25</v>
      </c>
      <c r="B8" s="2" t="n">
        <v>778115</v>
      </c>
      <c r="C8" s="5" t="n">
        <v>91845813.3791923</v>
      </c>
      <c r="D8" s="5" t="n">
        <v>111303222.114818</v>
      </c>
      <c r="E8" s="5" t="n">
        <v>228702910.102309</v>
      </c>
      <c r="F8" s="5" t="n">
        <v>278208063.188653</v>
      </c>
      <c r="G8" s="5" t="n">
        <v>261127677.644283</v>
      </c>
      <c r="H8" s="5" t="n">
        <v>319813550.518991</v>
      </c>
      <c r="I8" s="5" t="n">
        <v>314621199.70725</v>
      </c>
      <c r="J8" s="5" t="n">
        <v>228627750.877225</v>
      </c>
      <c r="K8" s="5" t="n">
        <v>105391131.42</v>
      </c>
      <c r="L8" s="5" t="n">
        <v>53614477.68</v>
      </c>
      <c r="M8" s="6" t="n">
        <f aca="false">SUM(C8:L8)</f>
        <v>1993255796.63272</v>
      </c>
      <c r="N8" s="6" t="n">
        <f aca="false">M8/B8</f>
        <v>2561.64679595268</v>
      </c>
    </row>
    <row r="9" customFormat="false" ht="12.8" hidden="false" customHeight="false" outlineLevel="0" collapsed="false">
      <c r="A9" s="1" t="s">
        <v>26</v>
      </c>
      <c r="B9" s="2" t="n">
        <v>1369780</v>
      </c>
      <c r="C9" s="5" t="n">
        <v>293167428.875311</v>
      </c>
      <c r="D9" s="5" t="n">
        <v>437691602.258537</v>
      </c>
      <c r="E9" s="5" t="n">
        <v>555575072.124036</v>
      </c>
      <c r="F9" s="5" t="n">
        <v>467022373.931735</v>
      </c>
      <c r="G9" s="5" t="n">
        <v>504493216.670286</v>
      </c>
      <c r="H9" s="5" t="n">
        <v>570085164.641034</v>
      </c>
      <c r="I9" s="5" t="n">
        <v>580948693.285881</v>
      </c>
      <c r="J9" s="5" t="n">
        <v>435738541.172183</v>
      </c>
      <c r="K9" s="5" t="n">
        <v>664633415.18</v>
      </c>
      <c r="L9" s="5" t="n">
        <v>630514791.74</v>
      </c>
      <c r="M9" s="6" t="n">
        <f aca="false">SUM(C9:L9)</f>
        <v>5139870299.879</v>
      </c>
      <c r="N9" s="6" t="n">
        <f aca="false">M9/B9</f>
        <v>3752.33271027391</v>
      </c>
    </row>
    <row r="10" customFormat="false" ht="12.8" hidden="false" customHeight="false" outlineLevel="0" collapsed="false">
      <c r="A10" s="1" t="s">
        <v>27</v>
      </c>
      <c r="B10" s="2" t="n">
        <v>410937</v>
      </c>
      <c r="C10" s="10" t="n">
        <v>31369396.1641725</v>
      </c>
      <c r="D10" s="10" t="n">
        <v>99743727.7675854</v>
      </c>
      <c r="E10" s="10" t="n">
        <v>141712253.280096</v>
      </c>
      <c r="F10" s="10" t="n">
        <v>153676200.585403</v>
      </c>
      <c r="G10" s="10" t="n">
        <v>67808237.6936413</v>
      </c>
      <c r="H10" s="10" t="n">
        <v>137218307.797259</v>
      </c>
      <c r="I10" s="10" t="n">
        <v>114119478.137892</v>
      </c>
      <c r="J10" s="10" t="n">
        <v>80059098.5387307</v>
      </c>
      <c r="K10" s="10" t="n">
        <v>18933539</v>
      </c>
      <c r="L10" s="10" t="n">
        <v>17533677.39</v>
      </c>
      <c r="M10" s="6" t="n">
        <f aca="false">SUM(C10:L10)</f>
        <v>862173916.35478</v>
      </c>
      <c r="N10" s="6" t="n">
        <f aca="false">M10/B10</f>
        <v>2098.06835684005</v>
      </c>
    </row>
    <row r="11" customFormat="false" ht="12.8" hidden="false" customHeight="false" outlineLevel="0" collapsed="false">
      <c r="A11" s="1" t="s">
        <v>28</v>
      </c>
      <c r="B11" s="2" t="n">
        <v>600659</v>
      </c>
      <c r="C11" s="11" t="n">
        <v>82561341.1232142</v>
      </c>
      <c r="D11" s="11" t="n">
        <v>114702689.539377</v>
      </c>
      <c r="E11" s="11" t="n">
        <v>99204490.1604019</v>
      </c>
      <c r="F11" s="11" t="n">
        <v>242697273.457172</v>
      </c>
      <c r="G11" s="11" t="n">
        <v>312612733.521809</v>
      </c>
      <c r="H11" s="11" t="n">
        <v>319082851.219413</v>
      </c>
      <c r="I11" s="11" t="n">
        <v>338316725.445274</v>
      </c>
      <c r="J11" s="11" t="n">
        <v>193442552.285534</v>
      </c>
      <c r="K11" s="11" t="n">
        <v>257067883.82</v>
      </c>
      <c r="L11" s="11" t="n">
        <v>182526018.68</v>
      </c>
      <c r="M11" s="6" t="n">
        <f aca="false">SUM(C11:L11)</f>
        <v>2142214559.2522</v>
      </c>
      <c r="N11" s="6" t="n">
        <f aca="false">M11/B11</f>
        <v>3566.44045831695</v>
      </c>
    </row>
    <row r="12" customFormat="false" ht="12.8" hidden="false" customHeight="false" outlineLevel="0" collapsed="false">
      <c r="A12" s="1" t="s">
        <v>29</v>
      </c>
      <c r="B12" s="2" t="n">
        <v>164524</v>
      </c>
      <c r="C12" s="11" t="n">
        <v>35761507.9113946</v>
      </c>
      <c r="D12" s="11" t="n">
        <v>56370674.1195942</v>
      </c>
      <c r="E12" s="11" t="n">
        <v>47842273.9056745</v>
      </c>
      <c r="F12" s="11" t="n">
        <v>52016711.0502799</v>
      </c>
      <c r="G12" s="11" t="n">
        <v>80573025.4144133</v>
      </c>
      <c r="H12" s="11" t="n">
        <v>97766249.9428071</v>
      </c>
      <c r="I12" s="11" t="n">
        <v>118640802.000832</v>
      </c>
      <c r="J12" s="11" t="n">
        <v>108024125.952183</v>
      </c>
      <c r="K12" s="11" t="n">
        <v>34445500.33</v>
      </c>
      <c r="L12" s="11" t="n">
        <v>42669844.89</v>
      </c>
      <c r="M12" s="6" t="n">
        <f aca="false">SUM(C12:L12)</f>
        <v>674110715.517179</v>
      </c>
      <c r="N12" s="6" t="n">
        <f aca="false">M12/B12</f>
        <v>4097.33969218582</v>
      </c>
    </row>
    <row r="13" customFormat="false" ht="12.8" hidden="false" customHeight="false" outlineLevel="0" collapsed="false">
      <c r="A13" s="1" t="s">
        <v>30</v>
      </c>
      <c r="B13" s="2" t="n">
        <v>398244</v>
      </c>
      <c r="C13" s="11" t="n">
        <v>47315608.1522936</v>
      </c>
      <c r="D13" s="11" t="n">
        <v>58384602.644678</v>
      </c>
      <c r="E13" s="11" t="n">
        <v>101345547.754663</v>
      </c>
      <c r="F13" s="11" t="n">
        <v>102279372.435241</v>
      </c>
      <c r="G13" s="11" t="n">
        <v>130146994.524523</v>
      </c>
      <c r="H13" s="11" t="n">
        <v>208009833.777948</v>
      </c>
      <c r="I13" s="11" t="n">
        <v>215473155.5304</v>
      </c>
      <c r="J13" s="11" t="n">
        <v>193751517.901865</v>
      </c>
      <c r="K13" s="11" t="n">
        <v>171018554.14</v>
      </c>
      <c r="L13" s="11" t="n">
        <v>134222627.19</v>
      </c>
      <c r="M13" s="6" t="n">
        <f aca="false">SUM(C13:L13)</f>
        <v>1361947814.05161</v>
      </c>
      <c r="N13" s="6" t="n">
        <f aca="false">M13/B13</f>
        <v>3419.88282071195</v>
      </c>
    </row>
    <row r="14" customFormat="false" ht="12.8" hidden="false" customHeight="false" outlineLevel="0" collapsed="false">
      <c r="A14" s="1" t="s">
        <v>31</v>
      </c>
      <c r="B14" s="2" t="n">
        <v>409205</v>
      </c>
      <c r="C14" s="11" t="n">
        <v>34489363.142485</v>
      </c>
      <c r="D14" s="11" t="n">
        <v>71061509.3607417</v>
      </c>
      <c r="E14" s="11" t="n">
        <v>115976056.830458</v>
      </c>
      <c r="F14" s="11" t="n">
        <v>108007803.872573</v>
      </c>
      <c r="G14" s="11" t="n">
        <v>242395192.92183</v>
      </c>
      <c r="H14" s="11" t="n">
        <v>293302770.561577</v>
      </c>
      <c r="I14" s="11" t="n">
        <v>220519765.303108</v>
      </c>
      <c r="J14" s="11" t="n">
        <v>145455435.082391</v>
      </c>
      <c r="K14" s="11" t="n">
        <v>58642892.98</v>
      </c>
      <c r="L14" s="11" t="n">
        <v>52659338.48</v>
      </c>
      <c r="M14" s="6" t="n">
        <f aca="false">SUM(C14:L14)</f>
        <v>1342510128.53516</v>
      </c>
      <c r="N14" s="6" t="n">
        <f aca="false">M14/B14</f>
        <v>3280.77645320844</v>
      </c>
    </row>
    <row r="15" customFormat="false" ht="12.8" hidden="false" customHeight="false" outlineLevel="0" collapsed="false">
      <c r="A15" s="1" t="s">
        <v>32</v>
      </c>
      <c r="B15" s="2" t="n">
        <v>225184</v>
      </c>
      <c r="C15" s="11" t="n">
        <v>34319520.7800777</v>
      </c>
      <c r="D15" s="11" t="n">
        <v>42346274.443176</v>
      </c>
      <c r="E15" s="11" t="n">
        <v>55394524.163662</v>
      </c>
      <c r="F15" s="11" t="n">
        <v>56546657.7939171</v>
      </c>
      <c r="G15" s="11" t="n">
        <v>119494145.291386</v>
      </c>
      <c r="H15" s="11" t="n">
        <v>165176950.851079</v>
      </c>
      <c r="I15" s="11" t="n">
        <v>198902827.098676</v>
      </c>
      <c r="J15" s="11" t="n">
        <v>187148642.788336</v>
      </c>
      <c r="K15" s="11" t="n">
        <v>37415549.7</v>
      </c>
      <c r="L15" s="11" t="n">
        <v>66504566.34</v>
      </c>
      <c r="M15" s="6" t="n">
        <f aca="false">SUM(C15:L15)</f>
        <v>963249659.250311</v>
      </c>
      <c r="N15" s="6" t="n">
        <f aca="false">M15/B15</f>
        <v>4277.61146107322</v>
      </c>
    </row>
    <row r="16" customFormat="false" ht="12.8" hidden="false" customHeight="false" outlineLevel="0" collapsed="false">
      <c r="A16" s="1" t="s">
        <v>33</v>
      </c>
      <c r="B16" s="2" t="n">
        <v>448966</v>
      </c>
      <c r="C16" s="11" t="n">
        <v>72622589.2928614</v>
      </c>
      <c r="D16" s="11" t="n">
        <v>135266791.784599</v>
      </c>
      <c r="E16" s="11" t="n">
        <v>118492759.507114</v>
      </c>
      <c r="F16" s="11" t="n">
        <v>191929282.994263</v>
      </c>
      <c r="G16" s="11" t="n">
        <v>195487753.94587</v>
      </c>
      <c r="H16" s="11" t="n">
        <v>238719443.61135</v>
      </c>
      <c r="I16" s="11" t="n">
        <v>210567852.533095</v>
      </c>
      <c r="J16" s="11" t="n">
        <v>160410911.922344</v>
      </c>
      <c r="K16" s="11" t="n">
        <v>145304482.31</v>
      </c>
      <c r="L16" s="11" t="n">
        <v>142392305.31</v>
      </c>
      <c r="M16" s="6" t="n">
        <f aca="false">SUM(C16:L16)</f>
        <v>1611194173.2115</v>
      </c>
      <c r="N16" s="6" t="n">
        <f aca="false">M16/B16</f>
        <v>3588.67747938931</v>
      </c>
    </row>
    <row r="17" customFormat="false" ht="12.8" hidden="false" customHeight="false" outlineLevel="0" collapsed="false">
      <c r="A17" s="1" t="s">
        <v>34</v>
      </c>
      <c r="B17" s="2" t="n">
        <v>176472</v>
      </c>
      <c r="C17" s="11" t="n">
        <v>60931312.7688637</v>
      </c>
      <c r="D17" s="11" t="n">
        <v>87019140.0050888</v>
      </c>
      <c r="E17" s="11" t="n">
        <v>199395611.009428</v>
      </c>
      <c r="F17" s="11" t="n">
        <v>164952768.912949</v>
      </c>
      <c r="G17" s="11" t="n">
        <v>303318003.450619</v>
      </c>
      <c r="H17" s="11" t="n">
        <v>507805023.3828</v>
      </c>
      <c r="I17" s="11" t="n">
        <v>391688183.442264</v>
      </c>
      <c r="J17" s="11" t="n">
        <v>263793083.487702</v>
      </c>
      <c r="K17" s="11" t="n">
        <v>29432148.63</v>
      </c>
      <c r="L17" s="11" t="n">
        <v>23771512.26</v>
      </c>
      <c r="M17" s="6" t="n">
        <f aca="false">SUM(C17:L17)</f>
        <v>2032106787.34971</v>
      </c>
      <c r="N17" s="6" t="n">
        <f aca="false">M17/B17</f>
        <v>11515.1796735443</v>
      </c>
    </row>
    <row r="18" customFormat="false" ht="12.8" hidden="false" customHeight="false" outlineLevel="0" collapsed="false">
      <c r="A18" s="1" t="s">
        <v>35</v>
      </c>
      <c r="B18" s="2" t="n">
        <v>103697</v>
      </c>
      <c r="C18" s="11" t="n">
        <v>45963013.9353968</v>
      </c>
      <c r="D18" s="11" t="n">
        <v>53259807.2895101</v>
      </c>
      <c r="E18" s="11" t="n">
        <v>196319673.696383</v>
      </c>
      <c r="F18" s="11" t="n">
        <v>154317084.258438</v>
      </c>
      <c r="G18" s="11" t="n">
        <v>286012096.411515</v>
      </c>
      <c r="H18" s="11" t="n">
        <v>449220143.842887</v>
      </c>
      <c r="I18" s="11" t="n">
        <v>371159019.217957</v>
      </c>
      <c r="J18" s="11" t="n">
        <v>282625106.121601</v>
      </c>
      <c r="K18" s="11" t="n">
        <v>268586736.63</v>
      </c>
      <c r="L18" s="11" t="n">
        <v>100992958.73</v>
      </c>
      <c r="M18" s="6" t="n">
        <f aca="false">SUM(C18:L18)</f>
        <v>2208455640.13369</v>
      </c>
      <c r="N18" s="6" t="n">
        <f aca="false">M18/B18</f>
        <v>21297.1989559359</v>
      </c>
    </row>
    <row r="19" customFormat="false" ht="12.8" hidden="false" customHeight="false" outlineLevel="0" collapsed="false">
      <c r="A19" s="1" t="s">
        <v>36</v>
      </c>
      <c r="B19" s="2" t="n">
        <v>83933</v>
      </c>
      <c r="C19" s="11" t="n">
        <v>46679169.6407781</v>
      </c>
      <c r="D19" s="11" t="n">
        <v>48716138.3255289</v>
      </c>
      <c r="E19" s="11" t="n">
        <v>42007737.2479795</v>
      </c>
      <c r="F19" s="11" t="n">
        <v>47364122.170014</v>
      </c>
      <c r="G19" s="11" t="n">
        <v>49629464.3455403</v>
      </c>
      <c r="H19" s="11" t="n">
        <v>68044952.8242524</v>
      </c>
      <c r="I19" s="11" t="n">
        <v>54456212.0536916</v>
      </c>
      <c r="J19" s="11" t="n">
        <v>32460328.9864584</v>
      </c>
      <c r="K19" s="11" t="n">
        <v>18552344.07</v>
      </c>
      <c r="L19" s="11" t="n">
        <v>12607784.17</v>
      </c>
      <c r="M19" s="6" t="n">
        <f aca="false">SUM(C19:L19)</f>
        <v>420518253.834243</v>
      </c>
      <c r="N19" s="6" t="n">
        <f aca="false">M19/B19</f>
        <v>5010.16589225028</v>
      </c>
    </row>
    <row r="20" customFormat="false" ht="12.8" hidden="false" customHeight="false" outlineLevel="0" collapsed="false">
      <c r="A20" s="1" t="s">
        <v>37</v>
      </c>
      <c r="B20" s="2" t="n">
        <v>504583</v>
      </c>
      <c r="C20" s="11" t="n">
        <v>59250021.9590903</v>
      </c>
      <c r="D20" s="11" t="n">
        <v>53771546.6058046</v>
      </c>
      <c r="E20" s="11" t="n">
        <v>84239907.8675376</v>
      </c>
      <c r="F20" s="11" t="n">
        <v>106143602.587059</v>
      </c>
      <c r="G20" s="11" t="n">
        <v>126633585.136949</v>
      </c>
      <c r="H20" s="11" t="n">
        <v>137769994.429895</v>
      </c>
      <c r="I20" s="11" t="n">
        <v>152746110.394273</v>
      </c>
      <c r="J20" s="11" t="n">
        <v>133257380.900294</v>
      </c>
      <c r="K20" s="11" t="n">
        <v>41191890.19</v>
      </c>
      <c r="L20" s="11" t="n">
        <v>39537244.28</v>
      </c>
      <c r="M20" s="6" t="n">
        <f aca="false">SUM(C20:L20)</f>
        <v>934541284.350903</v>
      </c>
      <c r="N20" s="6" t="n">
        <f aca="false">M20/B20</f>
        <v>1852.10616360619</v>
      </c>
    </row>
    <row r="21" customFormat="false" ht="12.8" hidden="false" customHeight="false" outlineLevel="0" collapsed="false">
      <c r="A21" s="1" t="s">
        <v>38</v>
      </c>
      <c r="B21" s="2" t="n">
        <v>147940</v>
      </c>
      <c r="C21" s="11" t="n">
        <v>84830780.1176605</v>
      </c>
      <c r="D21" s="11" t="n">
        <v>143854531.347146</v>
      </c>
      <c r="E21" s="11" t="n">
        <v>118814893.004432</v>
      </c>
      <c r="F21" s="11" t="n">
        <v>161869591.122782</v>
      </c>
      <c r="G21" s="11" t="n">
        <v>136394642.937935</v>
      </c>
      <c r="H21" s="11" t="n">
        <v>123743051.191071</v>
      </c>
      <c r="I21" s="11" t="n">
        <v>235359581.63507</v>
      </c>
      <c r="J21" s="11" t="n">
        <v>140164237.21786</v>
      </c>
      <c r="K21" s="11" t="n">
        <v>33140008.96</v>
      </c>
      <c r="L21" s="11" t="n">
        <v>54235820.72</v>
      </c>
      <c r="M21" s="6" t="n">
        <f aca="false">SUM(C21:L21)</f>
        <v>1232407138.25396</v>
      </c>
      <c r="N21" s="6" t="n">
        <f aca="false">M21/B21</f>
        <v>8330.45246893308</v>
      </c>
    </row>
    <row r="22" customFormat="false" ht="12.8" hidden="false" customHeight="false" outlineLevel="0" collapsed="false">
      <c r="A22" s="1" t="s">
        <v>39</v>
      </c>
      <c r="B22" s="2" t="n">
        <v>136396</v>
      </c>
      <c r="C22" s="11" t="n">
        <v>54853053.5054114</v>
      </c>
      <c r="D22" s="11" t="n">
        <v>63129377.6608737</v>
      </c>
      <c r="E22" s="11" t="n">
        <v>65161012.585725</v>
      </c>
      <c r="F22" s="11" t="n">
        <v>84149889.5819761</v>
      </c>
      <c r="G22" s="11" t="n">
        <v>88733563.8805959</v>
      </c>
      <c r="H22" s="11" t="n">
        <v>101002558.133979</v>
      </c>
      <c r="I22" s="11" t="n">
        <v>91415866.1415848</v>
      </c>
      <c r="J22" s="11" t="n">
        <v>55271909.7319438</v>
      </c>
      <c r="K22" s="11" t="n">
        <v>35798911.42</v>
      </c>
      <c r="L22" s="11" t="n">
        <v>20620886.54</v>
      </c>
      <c r="M22" s="6" t="n">
        <f aca="false">SUM(C22:L22)</f>
        <v>660137029.182089</v>
      </c>
      <c r="N22" s="6" t="n">
        <f aca="false">M22/B22</f>
        <v>4839.85622145876</v>
      </c>
    </row>
    <row r="23" customFormat="false" ht="12.8" hidden="false" customHeight="false" outlineLevel="0" collapsed="false">
      <c r="A23" s="1" t="s">
        <v>40</v>
      </c>
      <c r="B23" s="2" t="n">
        <v>91376</v>
      </c>
      <c r="C23" s="11" t="n">
        <v>28254622.190374</v>
      </c>
      <c r="D23" s="11" t="n">
        <v>41037723.9068153</v>
      </c>
      <c r="E23" s="11" t="n">
        <v>53553992.5365207</v>
      </c>
      <c r="F23" s="11" t="n">
        <v>61998860.9687626</v>
      </c>
      <c r="G23" s="11" t="n">
        <v>215974198.603798</v>
      </c>
      <c r="H23" s="11" t="n">
        <v>166498844.876943</v>
      </c>
      <c r="I23" s="11" t="n">
        <v>139900061.883308</v>
      </c>
      <c r="J23" s="11" t="n">
        <v>154629980.572252</v>
      </c>
      <c r="K23" s="11" t="n">
        <v>80878498.13</v>
      </c>
      <c r="L23" s="11" t="n">
        <v>36702709.73</v>
      </c>
      <c r="M23" s="6" t="n">
        <f aca="false">SUM(C23:L23)</f>
        <v>979429493.398773</v>
      </c>
      <c r="N23" s="6" t="n">
        <f aca="false">M23/B23</f>
        <v>10718.6733212088</v>
      </c>
    </row>
    <row r="24" customFormat="false" ht="12.8" hidden="false" customHeight="false" outlineLevel="0" collapsed="false">
      <c r="A24" s="1" t="s">
        <v>41</v>
      </c>
      <c r="B24" s="2" t="n">
        <v>308693</v>
      </c>
      <c r="C24" s="11" t="n">
        <v>34502266.5371513</v>
      </c>
      <c r="D24" s="11" t="n">
        <v>77733647.7960193</v>
      </c>
      <c r="E24" s="11" t="n">
        <v>94499206.4797297</v>
      </c>
      <c r="F24" s="11" t="n">
        <v>117409350.838895</v>
      </c>
      <c r="G24" s="11" t="n">
        <v>136987726.244571</v>
      </c>
      <c r="H24" s="11" t="n">
        <v>136732771.857351</v>
      </c>
      <c r="I24" s="11" t="n">
        <v>98409464.2816159</v>
      </c>
      <c r="J24" s="11" t="n">
        <v>68654744.1303215</v>
      </c>
      <c r="K24" s="11" t="n">
        <v>21266328.12</v>
      </c>
      <c r="L24" s="11" t="n">
        <v>71364340.33</v>
      </c>
      <c r="M24" s="6" t="n">
        <f aca="false">SUM(C24:L24)</f>
        <v>857559846.615654</v>
      </c>
      <c r="N24" s="6" t="n">
        <f aca="false">M24/B24</f>
        <v>2778.03463834831</v>
      </c>
    </row>
    <row r="25" customFormat="false" ht="12.8" hidden="false" customHeight="false" outlineLevel="0" collapsed="false">
      <c r="A25" s="1" t="s">
        <v>42</v>
      </c>
      <c r="B25" s="2" t="n">
        <v>25124</v>
      </c>
      <c r="C25" s="11" t="n">
        <v>33754673.8661165</v>
      </c>
      <c r="D25" s="11" t="n">
        <v>35842712.2424197</v>
      </c>
      <c r="E25" s="11" t="n">
        <v>35782175.7553108</v>
      </c>
      <c r="F25" s="11" t="n">
        <v>32517953.3566799</v>
      </c>
      <c r="G25" s="11" t="n">
        <v>34624606.9632273</v>
      </c>
      <c r="H25" s="11" t="n">
        <v>31906105.878748</v>
      </c>
      <c r="I25" s="11" t="n">
        <v>31957392.6862165</v>
      </c>
      <c r="J25" s="11" t="n">
        <v>18550676.4606909</v>
      </c>
      <c r="K25" s="11" t="n">
        <v>12101103.63</v>
      </c>
      <c r="L25" s="11" t="n">
        <v>6255552.94</v>
      </c>
      <c r="M25" s="6" t="n">
        <f aca="false">SUM(C25:L25)</f>
        <v>273292953.77941</v>
      </c>
      <c r="N25" s="6" t="n">
        <f aca="false">M25/B25</f>
        <v>10877.7644395562</v>
      </c>
    </row>
    <row r="26" customFormat="false" ht="12.8" hidden="false" customHeight="false" outlineLevel="0" collapsed="false">
      <c r="B26" s="2" t="s">
        <v>43</v>
      </c>
      <c r="C26" s="12"/>
      <c r="D26" s="12" t="s">
        <v>44</v>
      </c>
      <c r="E26" s="12"/>
      <c r="F26" s="12"/>
      <c r="G26" s="12"/>
      <c r="H26" s="12"/>
      <c r="I26" s="12"/>
      <c r="J26" s="12"/>
      <c r="K26" s="12"/>
      <c r="L26" s="12"/>
    </row>
    <row r="27" customFormat="false" ht="13.25" hidden="false" customHeight="false" outlineLevel="0" collapsed="false">
      <c r="B27" s="2" t="s">
        <v>45</v>
      </c>
      <c r="C27" s="13" t="s">
        <v>46</v>
      </c>
    </row>
    <row r="28" s="1" customFormat="true" ht="12.8" hidden="false" customHeight="false" outlineLevel="0" collapsed="false">
      <c r="B28" s="1" t="s">
        <v>47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</row>
    <row r="29" s="15" customFormat="true" ht="12.8" hidden="false" customHeight="false" outlineLevel="0" collapsed="false">
      <c r="C29" s="15" t="n">
        <v>8</v>
      </c>
      <c r="D29" s="15" t="n">
        <v>9</v>
      </c>
      <c r="E29" s="15" t="n">
        <v>10</v>
      </c>
      <c r="F29" s="15" t="n">
        <v>11</v>
      </c>
      <c r="G29" s="15" t="n">
        <v>12</v>
      </c>
      <c r="H29" s="15" t="n">
        <v>13</v>
      </c>
      <c r="I29" s="15" t="n">
        <v>14</v>
      </c>
      <c r="J29" s="15" t="n">
        <v>15</v>
      </c>
      <c r="K29" s="15" t="n">
        <v>16</v>
      </c>
      <c r="L29" s="15" t="n">
        <v>17</v>
      </c>
      <c r="M29" s="15" t="s">
        <v>48</v>
      </c>
      <c r="O29" s="15" t="s">
        <v>49</v>
      </c>
      <c r="S29" s="0"/>
    </row>
    <row r="30" customFormat="false" ht="12.8" hidden="false" customHeight="false" outlineLevel="0" collapsed="false">
      <c r="A30" s="1" t="s">
        <v>15</v>
      </c>
      <c r="C30" s="3" t="n">
        <f aca="false">C2/B2</f>
        <v>127.35782367576</v>
      </c>
      <c r="D30" s="3" t="n">
        <f aca="false">D2/B2</f>
        <v>186.201981757771</v>
      </c>
      <c r="E30" s="3" t="n">
        <f aca="false">E2/B2</f>
        <v>150.611677196393</v>
      </c>
      <c r="F30" s="3" t="n">
        <f aca="false">F2/B2</f>
        <v>321.39992392257</v>
      </c>
      <c r="G30" s="3" t="n">
        <f aca="false">G2/B2</f>
        <v>431.101232915371</v>
      </c>
      <c r="H30" s="3" t="n">
        <f aca="false">H2/B2</f>
        <v>643.717654908593</v>
      </c>
      <c r="I30" s="3" t="n">
        <f aca="false">I2/B2</f>
        <v>568.083986888352</v>
      </c>
      <c r="J30" s="3" t="n">
        <f aca="false">J2/B2</f>
        <v>380.785865386792</v>
      </c>
      <c r="K30" s="3" t="n">
        <f aca="false">K2/B2</f>
        <v>1132.47281007124</v>
      </c>
      <c r="L30" s="3" t="n">
        <f aca="false">L2/B2</f>
        <v>882.619801411877</v>
      </c>
      <c r="M30" s="16" t="n">
        <f aca="false">SUM(C30:L30)</f>
        <v>4824.35275813472</v>
      </c>
      <c r="N30" s="16"/>
      <c r="O30" s="1" t="s">
        <v>35</v>
      </c>
      <c r="P30" s="16" t="n">
        <v>21297.1989559359</v>
      </c>
      <c r="Q30" s="1"/>
      <c r="R30" s="3"/>
    </row>
    <row r="31" customFormat="false" ht="12.8" hidden="false" customHeight="false" outlineLevel="0" collapsed="false">
      <c r="A31" s="1" t="s">
        <v>16</v>
      </c>
      <c r="C31" s="3" t="n">
        <f aca="false">C3/B3</f>
        <v>62.8868924646488</v>
      </c>
      <c r="D31" s="3" t="n">
        <f aca="false">D3/B3</f>
        <v>112.367585715581</v>
      </c>
      <c r="E31" s="3" t="n">
        <f aca="false">E3/B3</f>
        <v>117.332864721607</v>
      </c>
      <c r="F31" s="3" t="n">
        <f aca="false">F3/B3</f>
        <v>205.371491075479</v>
      </c>
      <c r="G31" s="3" t="n">
        <f aca="false">G3/B3</f>
        <v>242.97056103409</v>
      </c>
      <c r="H31" s="3" t="n">
        <f aca="false">H3/B3</f>
        <v>313.123040707055</v>
      </c>
      <c r="I31" s="3" t="n">
        <f aca="false">I3/B3</f>
        <v>352.675130824221</v>
      </c>
      <c r="J31" s="3" t="n">
        <f aca="false">J3/B3</f>
        <v>274.100269390676</v>
      </c>
      <c r="K31" s="3" t="n">
        <f aca="false">K3/B3</f>
        <v>130.315303766332</v>
      </c>
      <c r="L31" s="3" t="n">
        <f aca="false">L3/B3</f>
        <v>89.5550132479016</v>
      </c>
      <c r="M31" s="16" t="n">
        <f aca="false">SUM(C31:L31)</f>
        <v>1900.69815294759</v>
      </c>
      <c r="N31" s="16"/>
      <c r="O31" s="1" t="s">
        <v>34</v>
      </c>
      <c r="P31" s="16" t="n">
        <v>11515.1796735443</v>
      </c>
      <c r="Q31" s="1"/>
      <c r="R31" s="3"/>
    </row>
    <row r="32" customFormat="false" ht="12.8" hidden="false" customHeight="false" outlineLevel="0" collapsed="false">
      <c r="A32" s="1" t="s">
        <v>19</v>
      </c>
      <c r="C32" s="3" t="n">
        <f aca="false">C4/B4</f>
        <v>129.000781273374</v>
      </c>
      <c r="D32" s="3" t="n">
        <f aca="false">D4/B4</f>
        <v>275.291774070468</v>
      </c>
      <c r="E32" s="3" t="n">
        <f aca="false">E4/B4</f>
        <v>298.360581110234</v>
      </c>
      <c r="F32" s="3" t="n">
        <f aca="false">F4/B4</f>
        <v>400.377398452942</v>
      </c>
      <c r="G32" s="3" t="n">
        <f aca="false">G4/B4</f>
        <v>439.971799623274</v>
      </c>
      <c r="H32" s="3" t="n">
        <f aca="false">H4/B4</f>
        <v>881.464744201192</v>
      </c>
      <c r="I32" s="3" t="n">
        <f aca="false">I4/B4</f>
        <v>598.68357254542</v>
      </c>
      <c r="J32" s="3" t="n">
        <f aca="false">J4/B4</f>
        <v>579.337699081786</v>
      </c>
      <c r="K32" s="3" t="n">
        <f aca="false">K4/B4</f>
        <v>201.687750078221</v>
      </c>
      <c r="L32" s="3" t="n">
        <f aca="false">L4/B4</f>
        <v>253.319190671884</v>
      </c>
      <c r="M32" s="16" t="n">
        <f aca="false">SUM(C32:L32)</f>
        <v>4057.4952911088</v>
      </c>
      <c r="N32" s="16"/>
      <c r="O32" s="1" t="s">
        <v>42</v>
      </c>
      <c r="P32" s="16" t="n">
        <v>10877.7644395562</v>
      </c>
      <c r="Q32" s="1"/>
      <c r="R32" s="3"/>
    </row>
    <row r="33" customFormat="false" ht="12.8" hidden="false" customHeight="false" outlineLevel="0" collapsed="false">
      <c r="A33" s="1" t="s">
        <v>20</v>
      </c>
      <c r="C33" s="3" t="n">
        <f aca="false">C5/B5</f>
        <v>172.821442892545</v>
      </c>
      <c r="D33" s="3" t="n">
        <f aca="false">D5/B5</f>
        <v>348.887526212005</v>
      </c>
      <c r="E33" s="3" t="n">
        <f aca="false">E5/B5</f>
        <v>329.537498705631</v>
      </c>
      <c r="F33" s="3" t="n">
        <f aca="false">F5/B5</f>
        <v>387.875528600389</v>
      </c>
      <c r="G33" s="3" t="n">
        <f aca="false">G5/B5</f>
        <v>366.769885231042</v>
      </c>
      <c r="H33" s="3" t="n">
        <f aca="false">H5/B5</f>
        <v>632.881015272555</v>
      </c>
      <c r="I33" s="3" t="n">
        <f aca="false">I5/B5</f>
        <v>759.712723445414</v>
      </c>
      <c r="J33" s="3" t="n">
        <f aca="false">J5/B5</f>
        <v>330.050643338985</v>
      </c>
      <c r="K33" s="3" t="n">
        <f aca="false">K5/B5</f>
        <v>204.873115426294</v>
      </c>
      <c r="L33" s="3" t="n">
        <f aca="false">L5/B5</f>
        <v>156.22288916963</v>
      </c>
      <c r="M33" s="16" t="n">
        <f aca="false">SUM(C33:L33)</f>
        <v>3689.63226829449</v>
      </c>
      <c r="N33" s="16"/>
      <c r="O33" s="1" t="s">
        <v>40</v>
      </c>
      <c r="P33" s="16" t="n">
        <v>10718.6733212088</v>
      </c>
      <c r="Q33" s="1"/>
      <c r="R33" s="3"/>
    </row>
    <row r="34" customFormat="false" ht="12.8" hidden="false" customHeight="false" outlineLevel="0" collapsed="false">
      <c r="A34" s="8" t="s">
        <v>21</v>
      </c>
      <c r="C34" s="3" t="n">
        <f aca="false">C6/B6</f>
        <v>183.881310903017</v>
      </c>
      <c r="D34" s="3" t="n">
        <f aca="false">D6/B6</f>
        <v>278.754277255093</v>
      </c>
      <c r="E34" s="3" t="n">
        <f aca="false">E6/B6</f>
        <v>270.668181144587</v>
      </c>
      <c r="F34" s="3" t="n">
        <f aca="false">F6/B6</f>
        <v>259.834835000914</v>
      </c>
      <c r="G34" s="3" t="n">
        <f aca="false">G6/B6</f>
        <v>274.408666894169</v>
      </c>
      <c r="H34" s="3" t="n">
        <f aca="false">H6/B6</f>
        <v>341.979291677564</v>
      </c>
      <c r="I34" s="3" t="n">
        <f aca="false">I6/B6</f>
        <v>387.06401930522</v>
      </c>
      <c r="J34" s="3" t="n">
        <f aca="false">J6/B6</f>
        <v>218.624115348886</v>
      </c>
      <c r="K34" s="3" t="n">
        <f aca="false">K6/B6</f>
        <v>56.8955654072018</v>
      </c>
      <c r="L34" s="3" t="n">
        <f aca="false">L6/B6</f>
        <v>86.8034270717713</v>
      </c>
      <c r="M34" s="16" t="n">
        <f aca="false">SUM(C34:L34)</f>
        <v>2358.91369000842</v>
      </c>
      <c r="N34" s="16"/>
      <c r="O34" s="1" t="s">
        <v>38</v>
      </c>
      <c r="P34" s="16" t="n">
        <v>8330.45246893305</v>
      </c>
      <c r="Q34" s="1"/>
      <c r="R34" s="3"/>
    </row>
    <row r="35" customFormat="false" ht="12.8" hidden="false" customHeight="false" outlineLevel="0" collapsed="false">
      <c r="A35" s="1" t="s">
        <v>24</v>
      </c>
      <c r="C35" s="3" t="n">
        <f aca="false">C7/B7</f>
        <v>140.122322519427</v>
      </c>
      <c r="D35" s="3" t="n">
        <f aca="false">D7/B7</f>
        <v>414.074968313845</v>
      </c>
      <c r="E35" s="3" t="n">
        <f aca="false">E7/B7</f>
        <v>387.093245193378</v>
      </c>
      <c r="F35" s="3" t="n">
        <f aca="false">F7/B7</f>
        <v>319.695890989977</v>
      </c>
      <c r="G35" s="3" t="n">
        <f aca="false">G7/B7</f>
        <v>462.820706064568</v>
      </c>
      <c r="H35" s="3" t="n">
        <f aca="false">H7/B7</f>
        <v>674.751266105487</v>
      </c>
      <c r="I35" s="3" t="n">
        <f aca="false">I7/B7</f>
        <v>425.997675719271</v>
      </c>
      <c r="J35" s="3" t="n">
        <f aca="false">J7/B7</f>
        <v>294.790298194353</v>
      </c>
      <c r="K35" s="3" t="n">
        <f aca="false">K7/B7</f>
        <v>239.993077765652</v>
      </c>
      <c r="L35" s="3" t="n">
        <f aca="false">L7/B7</f>
        <v>342.028210469737</v>
      </c>
      <c r="M35" s="16" t="n">
        <f aca="false">SUM(C35:L35)</f>
        <v>3701.3676613357</v>
      </c>
      <c r="N35" s="16"/>
      <c r="O35" s="1" t="s">
        <v>36</v>
      </c>
      <c r="P35" s="16" t="n">
        <v>5010.16589225029</v>
      </c>
      <c r="Q35" s="1"/>
      <c r="R35" s="3"/>
    </row>
    <row r="36" customFormat="false" ht="12.8" hidden="false" customHeight="false" outlineLevel="0" collapsed="false">
      <c r="A36" s="1" t="s">
        <v>25</v>
      </c>
      <c r="C36" s="3" t="n">
        <f aca="false">C8/B8</f>
        <v>118.036297178685</v>
      </c>
      <c r="D36" s="3" t="n">
        <f aca="false">D8/B8</f>
        <v>143.042123741116</v>
      </c>
      <c r="E36" s="3" t="n">
        <f aca="false">E8/B8</f>
        <v>293.919163751257</v>
      </c>
      <c r="F36" s="3" t="n">
        <f aca="false">F8/B8</f>
        <v>357.541061653679</v>
      </c>
      <c r="G36" s="3" t="n">
        <f aca="false">G8/B8</f>
        <v>335.590083270831</v>
      </c>
      <c r="H36" s="3" t="n">
        <f aca="false">H8/B8</f>
        <v>411.010648193379</v>
      </c>
      <c r="I36" s="3" t="n">
        <f aca="false">I8/B8</f>
        <v>404.337661794529</v>
      </c>
      <c r="J36" s="3" t="n">
        <f aca="false">J8/B8</f>
        <v>293.822572341138</v>
      </c>
      <c r="K36" s="3" t="n">
        <f aca="false">K8/B8</f>
        <v>135.444158536977</v>
      </c>
      <c r="L36" s="3" t="n">
        <f aca="false">L8/B8</f>
        <v>68.9030254910906</v>
      </c>
      <c r="M36" s="16" t="n">
        <f aca="false">SUM(C36:L36)</f>
        <v>2561.64679595268</v>
      </c>
      <c r="N36" s="16"/>
      <c r="O36" s="1" t="s">
        <v>39</v>
      </c>
      <c r="P36" s="16" t="n">
        <v>4839.85622145876</v>
      </c>
      <c r="Q36" s="1"/>
      <c r="R36" s="3"/>
    </row>
    <row r="37" customFormat="false" ht="12.8" hidden="false" customHeight="false" outlineLevel="0" collapsed="false">
      <c r="A37" s="1" t="s">
        <v>26</v>
      </c>
      <c r="C37" s="3" t="n">
        <f aca="false">C9/B9</f>
        <v>214.025193005673</v>
      </c>
      <c r="D37" s="3" t="n">
        <f aca="false">D9/B9</f>
        <v>319.534233423278</v>
      </c>
      <c r="E37" s="3" t="n">
        <f aca="false">E9/B9</f>
        <v>405.594381670076</v>
      </c>
      <c r="F37" s="3" t="n">
        <f aca="false">F9/B9</f>
        <v>340.946994358024</v>
      </c>
      <c r="G37" s="3" t="n">
        <f aca="false">G9/B9</f>
        <v>368.302367292766</v>
      </c>
      <c r="H37" s="3" t="n">
        <f aca="false">H9/B9</f>
        <v>416.187391143858</v>
      </c>
      <c r="I37" s="3" t="n">
        <f aca="false">I9/B9</f>
        <v>424.118247664501</v>
      </c>
      <c r="J37" s="3" t="n">
        <f aca="false">J9/B9</f>
        <v>318.108412425487</v>
      </c>
      <c r="K37" s="3" t="n">
        <f aca="false">K9/B9</f>
        <v>485.211796916293</v>
      </c>
      <c r="L37" s="3" t="n">
        <f aca="false">L9/B9</f>
        <v>460.303692373958</v>
      </c>
      <c r="M37" s="16" t="n">
        <f aca="false">SUM(C37:L37)</f>
        <v>3752.33271027391</v>
      </c>
      <c r="N37" s="16"/>
      <c r="O37" s="1" t="s">
        <v>15</v>
      </c>
      <c r="P37" s="16" t="n">
        <v>4824.35275813472</v>
      </c>
      <c r="Q37" s="1"/>
      <c r="R37" s="3"/>
    </row>
    <row r="38" customFormat="false" ht="12.8" hidden="false" customHeight="false" outlineLevel="0" collapsed="false">
      <c r="A38" s="1" t="s">
        <v>27</v>
      </c>
      <c r="C38" s="3" t="n">
        <f aca="false">C10/B10</f>
        <v>76.3362660558005</v>
      </c>
      <c r="D38" s="3" t="n">
        <f aca="false">D10/B10</f>
        <v>242.722674686352</v>
      </c>
      <c r="E38" s="3" t="n">
        <f aca="false">E10/B10</f>
        <v>344.851530234794</v>
      </c>
      <c r="F38" s="3" t="n">
        <f aca="false">F10/B10</f>
        <v>373.965353777838</v>
      </c>
      <c r="G38" s="3" t="n">
        <f aca="false">G10/B10</f>
        <v>165.008840025701</v>
      </c>
      <c r="H38" s="3" t="n">
        <f aca="false">H10/B10</f>
        <v>333.915680012407</v>
      </c>
      <c r="I38" s="3" t="n">
        <f aca="false">I10/B10</f>
        <v>277.705531840385</v>
      </c>
      <c r="J38" s="3" t="n">
        <f aca="false">J10/B10</f>
        <v>194.820857062593</v>
      </c>
      <c r="K38" s="3" t="n">
        <f aca="false">K10/B10</f>
        <v>46.0740673144545</v>
      </c>
      <c r="L38" s="3" t="n">
        <f aca="false">L10/B10</f>
        <v>42.6675558297257</v>
      </c>
      <c r="M38" s="16" t="n">
        <f aca="false">SUM(C38:L38)</f>
        <v>2098.06835684005</v>
      </c>
      <c r="N38" s="16"/>
      <c r="O38" s="1" t="s">
        <v>32</v>
      </c>
      <c r="P38" s="16" t="n">
        <v>4277.61146107321</v>
      </c>
      <c r="Q38" s="1"/>
      <c r="R38" s="3"/>
    </row>
    <row r="39" customFormat="false" ht="12.8" hidden="false" customHeight="false" outlineLevel="0" collapsed="false">
      <c r="A39" s="1" t="s">
        <v>28</v>
      </c>
      <c r="C39" s="3" t="n">
        <f aca="false">C11/B11</f>
        <v>137.451267896118</v>
      </c>
      <c r="D39" s="3" t="n">
        <f aca="false">D11/B11</f>
        <v>190.961409950366</v>
      </c>
      <c r="E39" s="3" t="n">
        <f aca="false">E11/B11</f>
        <v>165.159416841173</v>
      </c>
      <c r="F39" s="3" t="n">
        <f aca="false">F11/B11</f>
        <v>404.051672341832</v>
      </c>
      <c r="G39" s="3" t="n">
        <f aca="false">G11/B11</f>
        <v>520.449595397403</v>
      </c>
      <c r="H39" s="3" t="n">
        <f aca="false">H11/B11</f>
        <v>531.221293977803</v>
      </c>
      <c r="I39" s="3" t="n">
        <f aca="false">I11/B11</f>
        <v>563.24258097402</v>
      </c>
      <c r="J39" s="3" t="n">
        <f aca="false">J11/B11</f>
        <v>322.050534971647</v>
      </c>
      <c r="K39" s="3" t="n">
        <f aca="false">K11/B11</f>
        <v>427.976412273852</v>
      </c>
      <c r="L39" s="3" t="n">
        <f aca="false">L11/B11</f>
        <v>303.876273692728</v>
      </c>
      <c r="M39" s="16" t="n">
        <f aca="false">SUM(C39:L39)</f>
        <v>3566.44045831694</v>
      </c>
      <c r="N39" s="16"/>
      <c r="O39" s="1" t="s">
        <v>29</v>
      </c>
      <c r="P39" s="16" t="n">
        <v>4097.33969218581</v>
      </c>
      <c r="Q39" s="1"/>
      <c r="R39" s="3"/>
    </row>
    <row r="40" customFormat="false" ht="12.8" hidden="false" customHeight="false" outlineLevel="0" collapsed="false">
      <c r="A40" s="1" t="s">
        <v>29</v>
      </c>
      <c r="C40" s="3" t="n">
        <f aca="false">C12/B12</f>
        <v>217.363472267843</v>
      </c>
      <c r="D40" s="3" t="n">
        <f aca="false">D12/B12</f>
        <v>342.628881619668</v>
      </c>
      <c r="E40" s="3" t="n">
        <f aca="false">E12/B12</f>
        <v>290.792066237597</v>
      </c>
      <c r="F40" s="3" t="n">
        <f aca="false">F12/B12</f>
        <v>316.164882024992</v>
      </c>
      <c r="G40" s="3" t="n">
        <f aca="false">G12/B12</f>
        <v>489.734175040804</v>
      </c>
      <c r="H40" s="3" t="n">
        <f aca="false">H12/B12</f>
        <v>594.237010665964</v>
      </c>
      <c r="I40" s="3" t="n">
        <f aca="false">I12/B12</f>
        <v>721.115472519707</v>
      </c>
      <c r="J40" s="3" t="n">
        <f aca="false">J12/B12</f>
        <v>656.585823054285</v>
      </c>
      <c r="K40" s="3" t="n">
        <f aca="false">K12/B12</f>
        <v>209.364593190051</v>
      </c>
      <c r="L40" s="3" t="n">
        <f aca="false">L12/B12</f>
        <v>259.353315564902</v>
      </c>
      <c r="M40" s="16" t="n">
        <f aca="false">SUM(C40:L40)</f>
        <v>4097.33969218582</v>
      </c>
      <c r="N40" s="16"/>
      <c r="O40" s="1" t="s">
        <v>19</v>
      </c>
      <c r="P40" s="16" t="n">
        <v>4057.4952911088</v>
      </c>
      <c r="Q40" s="1"/>
      <c r="R40" s="3"/>
    </row>
    <row r="41" customFormat="false" ht="12.8" hidden="false" customHeight="false" outlineLevel="0" collapsed="false">
      <c r="A41" s="1" t="s">
        <v>30</v>
      </c>
      <c r="C41" s="3" t="n">
        <f aca="false">C13/B13</f>
        <v>118.810598909949</v>
      </c>
      <c r="D41" s="3" t="n">
        <f aca="false">D13/B13</f>
        <v>146.605103013926</v>
      </c>
      <c r="E41" s="3" t="n">
        <f aca="false">E13/B13</f>
        <v>254.481041157337</v>
      </c>
      <c r="F41" s="3" t="n">
        <f aca="false">F13/B13</f>
        <v>256.825896774944</v>
      </c>
      <c r="G41" s="3" t="n">
        <f aca="false">G13/B13</f>
        <v>326.802147739884</v>
      </c>
      <c r="H41" s="3" t="n">
        <f aca="false">H13/B13</f>
        <v>522.317558526802</v>
      </c>
      <c r="I41" s="3" t="n">
        <f aca="false">I13/B13</f>
        <v>541.058134034411</v>
      </c>
      <c r="J41" s="3" t="n">
        <f aca="false">J13/B13</f>
        <v>486.514593821538</v>
      </c>
      <c r="K41" s="3" t="n">
        <f aca="false">K13/B13</f>
        <v>429.431590030233</v>
      </c>
      <c r="L41" s="3" t="n">
        <f aca="false">L13/B13</f>
        <v>337.036156702926</v>
      </c>
      <c r="M41" s="16" t="n">
        <f aca="false">SUM(C41:L41)</f>
        <v>3419.88282071195</v>
      </c>
      <c r="N41" s="16"/>
      <c r="O41" s="1" t="s">
        <v>26</v>
      </c>
      <c r="P41" s="16" t="n">
        <v>3752.33271027391</v>
      </c>
      <c r="Q41" s="1"/>
      <c r="R41" s="3"/>
    </row>
    <row r="42" customFormat="false" ht="12.8" hidden="false" customHeight="false" outlineLevel="0" collapsed="false">
      <c r="A42" s="1" t="s">
        <v>31</v>
      </c>
      <c r="C42" s="3" t="n">
        <f aca="false">C14/B14</f>
        <v>84.2838263034054</v>
      </c>
      <c r="D42" s="3" t="n">
        <f aca="false">D14/B14</f>
        <v>173.657480628882</v>
      </c>
      <c r="E42" s="3" t="n">
        <f aca="false">E14/B14</f>
        <v>283.417985680668</v>
      </c>
      <c r="F42" s="3" t="n">
        <f aca="false">F14/B14</f>
        <v>263.945464675585</v>
      </c>
      <c r="G42" s="3" t="n">
        <f aca="false">G14/B14</f>
        <v>592.35638108486</v>
      </c>
      <c r="H42" s="3" t="n">
        <f aca="false">H14/B14</f>
        <v>716.762430961443</v>
      </c>
      <c r="I42" s="3" t="n">
        <f aca="false">I14/B14</f>
        <v>538.898022514652</v>
      </c>
      <c r="J42" s="3" t="n">
        <f aca="false">J14/B14</f>
        <v>355.458596748306</v>
      </c>
      <c r="K42" s="3" t="n">
        <f aca="false">K14/B14</f>
        <v>143.309326572256</v>
      </c>
      <c r="L42" s="3" t="n">
        <f aca="false">L14/B14</f>
        <v>128.686938038392</v>
      </c>
      <c r="M42" s="16" t="n">
        <f aca="false">SUM(C42:L42)</f>
        <v>3280.77645320845</v>
      </c>
      <c r="N42" s="16"/>
      <c r="O42" s="1" t="s">
        <v>24</v>
      </c>
      <c r="P42" s="16" t="n">
        <v>3701.3676613357</v>
      </c>
      <c r="Q42" s="1"/>
      <c r="R42" s="3"/>
    </row>
    <row r="43" customFormat="false" ht="12.8" hidden="false" customHeight="false" outlineLevel="0" collapsed="false">
      <c r="A43" s="1" t="s">
        <v>32</v>
      </c>
      <c r="C43" s="3" t="n">
        <f aca="false">C15/B15</f>
        <v>152.406568761891</v>
      </c>
      <c r="D43" s="3" t="n">
        <f aca="false">D15/B15</f>
        <v>188.051879543733</v>
      </c>
      <c r="E43" s="3" t="n">
        <f aca="false">E15/B15</f>
        <v>245.996714525286</v>
      </c>
      <c r="F43" s="3" t="n">
        <f aca="false">F15/B15</f>
        <v>251.113124351273</v>
      </c>
      <c r="G43" s="3" t="n">
        <f aca="false">G15/B15</f>
        <v>530.651135477594</v>
      </c>
      <c r="H43" s="3" t="n">
        <f aca="false">H15/B15</f>
        <v>733.519925265914</v>
      </c>
      <c r="I43" s="3" t="n">
        <f aca="false">I15/B15</f>
        <v>883.290229761776</v>
      </c>
      <c r="J43" s="3" t="n">
        <f aca="false">J15/B15</f>
        <v>831.092097077662</v>
      </c>
      <c r="K43" s="3" t="n">
        <f aca="false">K15/B15</f>
        <v>166.155453762257</v>
      </c>
      <c r="L43" s="3" t="n">
        <f aca="false">L15/B15</f>
        <v>295.334332545829</v>
      </c>
      <c r="M43" s="16" t="n">
        <f aca="false">SUM(C43:L43)</f>
        <v>4277.61146107321</v>
      </c>
      <c r="N43" s="16"/>
      <c r="O43" s="1" t="s">
        <v>20</v>
      </c>
      <c r="P43" s="16" t="n">
        <v>3689.63226829449</v>
      </c>
      <c r="Q43" s="1"/>
      <c r="R43" s="3"/>
    </row>
    <row r="44" customFormat="false" ht="12.8" hidden="false" customHeight="false" outlineLevel="0" collapsed="false">
      <c r="A44" s="1" t="s">
        <v>33</v>
      </c>
      <c r="C44" s="3" t="n">
        <f aca="false">C16/B16</f>
        <v>161.755209287254</v>
      </c>
      <c r="D44" s="3" t="n">
        <f aca="false">D16/B16</f>
        <v>301.285156970904</v>
      </c>
      <c r="E44" s="3" t="n">
        <f aca="false">E16/B16</f>
        <v>263.923681319107</v>
      </c>
      <c r="F44" s="3" t="n">
        <f aca="false">F16/B16</f>
        <v>427.491798920772</v>
      </c>
      <c r="G44" s="3" t="n">
        <f aca="false">G16/B16</f>
        <v>435.417724161452</v>
      </c>
      <c r="H44" s="3" t="n">
        <f aca="false">H16/B16</f>
        <v>531.70940251901</v>
      </c>
      <c r="I44" s="3" t="n">
        <f aca="false">I16/B16</f>
        <v>469.006233285137</v>
      </c>
      <c r="J44" s="3" t="n">
        <f aca="false">J16/B16</f>
        <v>357.289665414182</v>
      </c>
      <c r="K44" s="3" t="n">
        <f aca="false">K16/B16</f>
        <v>323.642508140928</v>
      </c>
      <c r="L44" s="3" t="n">
        <f aca="false">L16/B16</f>
        <v>317.156099370554</v>
      </c>
      <c r="M44" s="16" t="n">
        <f aca="false">SUM(C44:L44)</f>
        <v>3588.6774793893</v>
      </c>
      <c r="N44" s="16"/>
      <c r="O44" s="1" t="s">
        <v>33</v>
      </c>
      <c r="P44" s="16" t="n">
        <v>3588.6774793893</v>
      </c>
      <c r="Q44" s="1"/>
      <c r="R44" s="3"/>
    </row>
    <row r="45" customFormat="false" ht="12.8" hidden="false" customHeight="false" outlineLevel="0" collapsed="false">
      <c r="A45" s="1" t="s">
        <v>34</v>
      </c>
      <c r="C45" s="3" t="n">
        <f aca="false">C17/B17</f>
        <v>345.274676826146</v>
      </c>
      <c r="D45" s="3" t="n">
        <f aca="false">D17/B17</f>
        <v>493.104515192715</v>
      </c>
      <c r="E45" s="3" t="n">
        <f aca="false">E17/B17</f>
        <v>1129.89942319137</v>
      </c>
      <c r="F45" s="3" t="n">
        <f aca="false">F17/B17</f>
        <v>934.72487937434</v>
      </c>
      <c r="G45" s="3" t="n">
        <f aca="false">G17/B17</f>
        <v>1718.78826924735</v>
      </c>
      <c r="H45" s="3" t="n">
        <f aca="false">H17/B17</f>
        <v>2877.53877885897</v>
      </c>
      <c r="I45" s="3" t="n">
        <f aca="false">I17/B17</f>
        <v>2219.54861645056</v>
      </c>
      <c r="J45" s="3" t="n">
        <f aca="false">J17/B17</f>
        <v>1494.81551457286</v>
      </c>
      <c r="K45" s="3" t="n">
        <f aca="false">K17/B17</f>
        <v>166.780841323269</v>
      </c>
      <c r="L45" s="3" t="n">
        <f aca="false">L17/B17</f>
        <v>134.704158506732</v>
      </c>
      <c r="M45" s="16" t="n">
        <f aca="false">SUM(C45:L45)</f>
        <v>11515.1796735443</v>
      </c>
      <c r="N45" s="16"/>
      <c r="O45" s="1" t="s">
        <v>28</v>
      </c>
      <c r="P45" s="16" t="n">
        <v>3566.44045831694</v>
      </c>
      <c r="Q45" s="1"/>
      <c r="R45" s="3"/>
    </row>
    <row r="46" customFormat="false" ht="12.8" hidden="false" customHeight="false" outlineLevel="0" collapsed="false">
      <c r="A46" s="1" t="s">
        <v>35</v>
      </c>
      <c r="C46" s="3" t="n">
        <f aca="false">C18/B18</f>
        <v>443.243429755893</v>
      </c>
      <c r="D46" s="3" t="n">
        <f aca="false">D18/B18</f>
        <v>513.609914361168</v>
      </c>
      <c r="E46" s="3" t="n">
        <f aca="false">E18/B18</f>
        <v>1893.20494996367</v>
      </c>
      <c r="F46" s="3" t="n">
        <f aca="false">F18/B18</f>
        <v>1488.15379671966</v>
      </c>
      <c r="G46" s="3" t="n">
        <f aca="false">G18/B18</f>
        <v>2758.15208165632</v>
      </c>
      <c r="H46" s="3" t="n">
        <f aca="false">H18/B18</f>
        <v>4332.04570858257</v>
      </c>
      <c r="I46" s="3" t="n">
        <f aca="false">I18/B18</f>
        <v>3579.26477350316</v>
      </c>
      <c r="J46" s="3" t="n">
        <f aca="false">J18/B18</f>
        <v>2725.4897067572</v>
      </c>
      <c r="K46" s="3" t="n">
        <f aca="false">K18/B18</f>
        <v>2590.11096396231</v>
      </c>
      <c r="L46" s="3" t="n">
        <f aca="false">L18/B18</f>
        <v>973.923630673983</v>
      </c>
      <c r="M46" s="16" t="n">
        <f aca="false">SUM(C46:L46)</f>
        <v>21297.1989559359</v>
      </c>
      <c r="N46" s="16"/>
      <c r="O46" s="1" t="s">
        <v>30</v>
      </c>
      <c r="P46" s="16" t="n">
        <v>3419.88282071195</v>
      </c>
      <c r="Q46" s="1"/>
      <c r="R46" s="3"/>
    </row>
    <row r="47" customFormat="false" ht="12.8" hidden="false" customHeight="false" outlineLevel="0" collapsed="false">
      <c r="A47" s="1" t="s">
        <v>36</v>
      </c>
      <c r="C47" s="3" t="n">
        <f aca="false">C19/B19</f>
        <v>556.147994719337</v>
      </c>
      <c r="D47" s="3" t="n">
        <f aca="false">D19/B19</f>
        <v>580.416979323138</v>
      </c>
      <c r="E47" s="3" t="n">
        <f aca="false">E19/B19</f>
        <v>500.491311498213</v>
      </c>
      <c r="F47" s="3" t="n">
        <f aca="false">F19/B19</f>
        <v>564.308700630432</v>
      </c>
      <c r="G47" s="3" t="n">
        <f aca="false">G19/B19</f>
        <v>591.298587510756</v>
      </c>
      <c r="H47" s="3" t="n">
        <f aca="false">H19/B19</f>
        <v>810.705596419196</v>
      </c>
      <c r="I47" s="3" t="n">
        <f aca="false">I19/B19</f>
        <v>648.805738549695</v>
      </c>
      <c r="J47" s="3" t="n">
        <f aca="false">J19/B19</f>
        <v>386.740959890131</v>
      </c>
      <c r="K47" s="3" t="n">
        <f aca="false">K19/B19</f>
        <v>221.037542682854</v>
      </c>
      <c r="L47" s="3" t="n">
        <f aca="false">L19/B19</f>
        <v>150.212481026533</v>
      </c>
      <c r="M47" s="16" t="n">
        <f aca="false">SUM(C47:L47)</f>
        <v>5010.16589225029</v>
      </c>
      <c r="N47" s="16"/>
      <c r="O47" s="1" t="s">
        <v>31</v>
      </c>
      <c r="P47" s="16" t="n">
        <v>3280.77645320845</v>
      </c>
      <c r="Q47" s="1"/>
      <c r="R47" s="3"/>
    </row>
    <row r="48" customFormat="false" ht="12.8" hidden="false" customHeight="false" outlineLevel="0" collapsed="false">
      <c r="A48" s="1" t="s">
        <v>37</v>
      </c>
      <c r="C48" s="3" t="n">
        <f aca="false">C20/B20</f>
        <v>117.423737936257</v>
      </c>
      <c r="D48" s="3" t="n">
        <f aca="false">D20/B20</f>
        <v>106.566306446719</v>
      </c>
      <c r="E48" s="3" t="n">
        <f aca="false">E20/B20</f>
        <v>166.949556103828</v>
      </c>
      <c r="F48" s="3" t="n">
        <f aca="false">F20/B20</f>
        <v>210.359054084381</v>
      </c>
      <c r="G48" s="3" t="n">
        <f aca="false">G20/B20</f>
        <v>250.966808507122</v>
      </c>
      <c r="H48" s="3" t="n">
        <f aca="false">H20/B20</f>
        <v>273.037328704882</v>
      </c>
      <c r="I48" s="3" t="n">
        <f aca="false">I20/B20</f>
        <v>302.717512072885</v>
      </c>
      <c r="J48" s="3" t="n">
        <f aca="false">J20/B20</f>
        <v>264.094075504513</v>
      </c>
      <c r="K48" s="3" t="n">
        <f aca="false">K20/B20</f>
        <v>81.6355093017402</v>
      </c>
      <c r="L48" s="3" t="n">
        <f aca="false">L20/B20</f>
        <v>78.3562749438646</v>
      </c>
      <c r="M48" s="16" t="n">
        <f aca="false">SUM(C48:L48)</f>
        <v>1852.10616360619</v>
      </c>
      <c r="N48" s="16"/>
      <c r="O48" s="1" t="s">
        <v>41</v>
      </c>
      <c r="P48" s="16" t="n">
        <v>2778.03463834831</v>
      </c>
      <c r="Q48" s="1"/>
      <c r="R48" s="3"/>
    </row>
    <row r="49" customFormat="false" ht="12.8" hidden="false" customHeight="false" outlineLevel="0" collapsed="false">
      <c r="A49" s="1" t="s">
        <v>38</v>
      </c>
      <c r="C49" s="3" t="n">
        <f aca="false">C21/B21</f>
        <v>573.413411637559</v>
      </c>
      <c r="D49" s="3" t="n">
        <f aca="false">D21/B21</f>
        <v>972.384286515788</v>
      </c>
      <c r="E49" s="3" t="n">
        <f aca="false">E21/B21</f>
        <v>803.128923918018</v>
      </c>
      <c r="F49" s="3" t="n">
        <f aca="false">F21/B21</f>
        <v>1094.15703070692</v>
      </c>
      <c r="G49" s="3" t="n">
        <f aca="false">G21/B21</f>
        <v>921.959192496519</v>
      </c>
      <c r="H49" s="3" t="n">
        <f aca="false">H21/B21</f>
        <v>836.4407948565</v>
      </c>
      <c r="I49" s="3" t="n">
        <f aca="false">I21/B21</f>
        <v>1590.91240796992</v>
      </c>
      <c r="J49" s="3" t="n">
        <f aca="false">J21/B21</f>
        <v>947.439754075027</v>
      </c>
      <c r="K49" s="3" t="n">
        <f aca="false">K21/B21</f>
        <v>224.009794240908</v>
      </c>
      <c r="L49" s="3" t="n">
        <f aca="false">L21/B21</f>
        <v>366.606872515885</v>
      </c>
      <c r="M49" s="16" t="n">
        <f aca="false">SUM(C49:L49)</f>
        <v>8330.45246893305</v>
      </c>
      <c r="N49" s="16"/>
      <c r="O49" s="1" t="s">
        <v>25</v>
      </c>
      <c r="P49" s="16" t="n">
        <v>2561.64679595268</v>
      </c>
      <c r="Q49" s="1"/>
      <c r="R49" s="3"/>
    </row>
    <row r="50" customFormat="false" ht="12.8" hidden="false" customHeight="false" outlineLevel="0" collapsed="false">
      <c r="A50" s="1" t="s">
        <v>39</v>
      </c>
      <c r="C50" s="3" t="n">
        <f aca="false">C22/B22</f>
        <v>402.160279666643</v>
      </c>
      <c r="D50" s="3" t="n">
        <f aca="false">D22/B22</f>
        <v>462.838922408822</v>
      </c>
      <c r="E50" s="3" t="n">
        <f aca="false">E22/B22</f>
        <v>477.734043415679</v>
      </c>
      <c r="F50" s="3" t="n">
        <f aca="false">F22/B22</f>
        <v>616.952766811168</v>
      </c>
      <c r="G50" s="3" t="n">
        <f aca="false">G22/B22</f>
        <v>650.55840259682</v>
      </c>
      <c r="H50" s="3" t="n">
        <f aca="false">H22/B22</f>
        <v>740.509678685435</v>
      </c>
      <c r="I50" s="3" t="n">
        <f aca="false">I22/B22</f>
        <v>670.223951887041</v>
      </c>
      <c r="J50" s="3" t="n">
        <f aca="false">J22/B22</f>
        <v>405.231163171529</v>
      </c>
      <c r="K50" s="3" t="n">
        <f aca="false">K22/B22</f>
        <v>262.463059180621</v>
      </c>
      <c r="L50" s="3" t="n">
        <f aca="false">L22/B22</f>
        <v>151.183953635004</v>
      </c>
      <c r="M50" s="16" t="n">
        <f aca="false">SUM(C50:L50)</f>
        <v>4839.85622145876</v>
      </c>
      <c r="N50" s="16"/>
      <c r="O50" s="1" t="s">
        <v>21</v>
      </c>
      <c r="P50" s="16" t="n">
        <v>2358.91369000842</v>
      </c>
      <c r="Q50" s="1"/>
      <c r="R50" s="3"/>
    </row>
    <row r="51" customFormat="false" ht="12.8" hidden="false" customHeight="false" outlineLevel="0" collapsed="false">
      <c r="A51" s="1" t="s">
        <v>40</v>
      </c>
      <c r="C51" s="3" t="n">
        <f aca="false">C23/B23</f>
        <v>309.212727525543</v>
      </c>
      <c r="D51" s="3" t="n">
        <f aca="false">D23/B23</f>
        <v>449.108342527746</v>
      </c>
      <c r="E51" s="3" t="n">
        <f aca="false">E23/B23</f>
        <v>586.083791548336</v>
      </c>
      <c r="F51" s="3" t="n">
        <f aca="false">F23/B23</f>
        <v>678.502680887351</v>
      </c>
      <c r="G51" s="3" t="n">
        <f aca="false">G23/B23</f>
        <v>2363.57685392004</v>
      </c>
      <c r="H51" s="3" t="n">
        <f aca="false">H23/B23</f>
        <v>1822.12883992452</v>
      </c>
      <c r="I51" s="3" t="n">
        <f aca="false">I23/B23</f>
        <v>1531.03727328082</v>
      </c>
      <c r="J51" s="3" t="n">
        <f aca="false">J23/B23</f>
        <v>1692.23844961754</v>
      </c>
      <c r="K51" s="3" t="n">
        <f aca="false">K23/B23</f>
        <v>885.1175158685</v>
      </c>
      <c r="L51" s="3" t="n">
        <f aca="false">L23/B23</f>
        <v>401.666846108387</v>
      </c>
      <c r="M51" s="16" t="n">
        <f aca="false">SUM(C51:L51)</f>
        <v>10718.6733212088</v>
      </c>
      <c r="N51" s="16"/>
      <c r="O51" s="1" t="s">
        <v>27</v>
      </c>
      <c r="P51" s="16" t="n">
        <v>2098.06835684005</v>
      </c>
      <c r="Q51" s="1"/>
      <c r="R51" s="3"/>
    </row>
    <row r="52" customFormat="false" ht="12.8" hidden="false" customHeight="false" outlineLevel="0" collapsed="false">
      <c r="A52" s="1" t="s">
        <v>41</v>
      </c>
      <c r="C52" s="3" t="n">
        <f aca="false">C24/B24</f>
        <v>111.768865951451</v>
      </c>
      <c r="D52" s="3" t="n">
        <f aca="false">D24/B24</f>
        <v>251.815388739036</v>
      </c>
      <c r="E52" s="3" t="n">
        <f aca="false">E24/B24</f>
        <v>306.126820108424</v>
      </c>
      <c r="F52" s="3" t="n">
        <f aca="false">F24/B24</f>
        <v>380.343418344099</v>
      </c>
      <c r="G52" s="3" t="n">
        <f aca="false">G24/B24</f>
        <v>443.766869493545</v>
      </c>
      <c r="H52" s="3" t="n">
        <f aca="false">H24/B24</f>
        <v>442.940953819332</v>
      </c>
      <c r="I52" s="3" t="n">
        <f aca="false">I24/B24</f>
        <v>318.793961254761</v>
      </c>
      <c r="J52" s="3" t="n">
        <f aca="false">J24/B24</f>
        <v>222.404603053265</v>
      </c>
      <c r="K52" s="3" t="n">
        <f aca="false">K24/B24</f>
        <v>68.8915139637115</v>
      </c>
      <c r="L52" s="3" t="n">
        <f aca="false">L24/B24</f>
        <v>231.182243620685</v>
      </c>
      <c r="M52" s="16" t="n">
        <f aca="false">SUM(C52:L52)</f>
        <v>2778.03463834831</v>
      </c>
      <c r="N52" s="16"/>
      <c r="O52" s="1" t="s">
        <v>16</v>
      </c>
      <c r="P52" s="16" t="n">
        <v>1900.69815294759</v>
      </c>
      <c r="Q52" s="1"/>
      <c r="R52" s="3"/>
    </row>
    <row r="53" customFormat="false" ht="12.8" hidden="false" customHeight="false" outlineLevel="0" collapsed="false">
      <c r="A53" s="1" t="s">
        <v>42</v>
      </c>
      <c r="C53" s="3" t="n">
        <f aca="false">C25/B25</f>
        <v>1343.52308016703</v>
      </c>
      <c r="D53" s="3" t="n">
        <f aca="false">D25/B25</f>
        <v>1426.63239302737</v>
      </c>
      <c r="E53" s="3" t="n">
        <f aca="false">E25/B25</f>
        <v>1424.2228847043</v>
      </c>
      <c r="F53" s="3" t="n">
        <f aca="false">F25/B25</f>
        <v>1294.2984141331</v>
      </c>
      <c r="G53" s="3" t="n">
        <f aca="false">G25/B25</f>
        <v>1378.14866116969</v>
      </c>
      <c r="H53" s="3" t="n">
        <f aca="false">H25/B25</f>
        <v>1269.94530643003</v>
      </c>
      <c r="I53" s="3" t="n">
        <f aca="false">I25/B25</f>
        <v>1271.98665364657</v>
      </c>
      <c r="J53" s="3" t="n">
        <f aca="false">J25/B25</f>
        <v>738.364769172542</v>
      </c>
      <c r="K53" s="3" t="n">
        <f aca="false">K25/B25</f>
        <v>481.655135726795</v>
      </c>
      <c r="L53" s="3" t="n">
        <f aca="false">L25/B25</f>
        <v>248.987141378761</v>
      </c>
      <c r="M53" s="16" t="n">
        <f aca="false">SUM(C53:L53)</f>
        <v>10877.7644395562</v>
      </c>
      <c r="N53" s="16"/>
      <c r="O53" s="1" t="s">
        <v>37</v>
      </c>
      <c r="P53" s="16" t="n">
        <v>1852.10616360619</v>
      </c>
      <c r="Q53" s="1"/>
      <c r="R53" s="3"/>
    </row>
  </sheetData>
  <hyperlinks>
    <hyperlink ref="C27" r:id="rId1" display="https://www.planificacion.gob.ec/informacion-de-inversion-publica-series-historicas-2/ 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LibreOffice/6.4.2.2$Linux_X86_64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2018-04-12T19:46:33Z</dcterms:created>
  <dc:creator>Gladys Jeannethe Albán Galeas</dc:creator>
  <dc:description/>
  <dc:language>en-US</dc:language>
  <cp:lastModifiedBy/>
  <dcterms:modified xsi:type="dcterms:W3CDTF">2020-08-21T21:43:47Z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